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DieseArbeitsmappe" defaultThemeVersion="124226"/>
  <bookViews>
    <workbookView xWindow="360" yWindow="120" windowWidth="16515" windowHeight="8190"/>
  </bookViews>
  <sheets>
    <sheet name="Kalender" sheetId="1" r:id="rId1"/>
    <sheet name="Berechnung" sheetId="2" r:id="rId2"/>
  </sheets>
  <definedNames>
    <definedName name="Berechnen_der_Feiertage">Berechnung!$A$4:$B$16</definedName>
    <definedName name="Feiertage">Berechnung!$A$4:$A$16</definedName>
    <definedName name="Feiertagsliste">Berechnung!$A$19</definedName>
    <definedName name="Jahr">Kalender!$A$1</definedName>
    <definedName name="Ostersonntag">Berechnung!$A$6</definedName>
  </definedNames>
  <calcPr calcId="144525"/>
</workbook>
</file>

<file path=xl/calcChain.xml><?xml version="1.0" encoding="utf-8"?>
<calcChain xmlns="http://schemas.openxmlformats.org/spreadsheetml/2006/main">
  <c r="C3" i="1" l="1"/>
  <c r="F4" i="1"/>
  <c r="E4" i="1"/>
  <c r="F3" i="1"/>
  <c r="E3" i="1"/>
  <c r="D3" i="1"/>
  <c r="D4" i="1" s="1"/>
  <c r="B3" i="1"/>
  <c r="B4" i="1"/>
  <c r="C4" i="1"/>
  <c r="D2" i="1"/>
  <c r="A2" i="1"/>
  <c r="A3" i="1"/>
  <c r="A4" i="1" s="1"/>
  <c r="A16" i="2" l="1"/>
  <c r="A15" i="2"/>
  <c r="A14" i="2"/>
  <c r="A13" i="2"/>
  <c r="A12" i="2"/>
  <c r="A8" i="2"/>
  <c r="A6" i="2"/>
  <c r="A9" i="2" s="1"/>
  <c r="A4" i="2"/>
  <c r="A10" i="2" l="1"/>
  <c r="A11" i="2"/>
  <c r="A5" i="2"/>
  <c r="A19" i="2" s="1"/>
  <c r="A7" i="2"/>
</calcChain>
</file>

<file path=xl/sharedStrings.xml><?xml version="1.0" encoding="utf-8"?>
<sst xmlns="http://schemas.openxmlformats.org/spreadsheetml/2006/main" count="17" uniqueCount="17">
  <si>
    <t>Berechnen_der_Feiertage</t>
  </si>
  <si>
    <t>Berechnungen für den Kalender</t>
  </si>
  <si>
    <t>Ostersonntag</t>
  </si>
  <si>
    <t>Neujahr </t>
  </si>
  <si>
    <t>Karfreitag </t>
  </si>
  <si>
    <t>Ostermontag </t>
  </si>
  <si>
    <t>Maifeiertag </t>
  </si>
  <si>
    <t>Christi Himmelfahrt</t>
  </si>
  <si>
    <t>Pfingstsonntag </t>
  </si>
  <si>
    <t>Pfingstmontag </t>
  </si>
  <si>
    <t>Tag der Deutschen Einheit</t>
  </si>
  <si>
    <t>Heilig Abend</t>
  </si>
  <si>
    <t>1. Weihnachtstag</t>
  </si>
  <si>
    <t>2. Weihnachtstag</t>
  </si>
  <si>
    <t>Silvester</t>
  </si>
  <si>
    <t>Feiertagsliste</t>
  </si>
  <si>
    <t>Feiertage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</si>
</sst>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Kalender für das Jahr&quot;\ 0"/>
    <numFmt numFmtId="166" formatCode="mmmm"/>
    <numFmt numFmtId="167" formatCode="dd"/>
    <numFmt numFmtId="168" formatCode="ddd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504D"/>
      <name val="Calibri"/>
      <family val="2"/>
      <scheme val="minor"/>
    </font>
    <font>
      <sz val="36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8" tint="0.79998168889431442"/>
      </left>
      <right/>
      <top style="medium">
        <color theme="8" tint="0.79998168889431442"/>
      </top>
      <bottom style="medium">
        <color theme="8" tint="0.79998168889431442"/>
      </bottom>
      <diagonal/>
    </border>
    <border>
      <left/>
      <right/>
      <top style="medium">
        <color theme="8" tint="0.79998168889431442"/>
      </top>
      <bottom style="medium">
        <color theme="8" tint="0.79998168889431442"/>
      </bottom>
      <diagonal/>
    </border>
    <border>
      <left/>
      <right style="medium">
        <color theme="8" tint="0.79998168889431442"/>
      </right>
      <top style="medium">
        <color theme="8" tint="0.79998168889431442"/>
      </top>
      <bottom style="medium">
        <color theme="8" tint="0.7999816888943144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14" fontId="0" fillId="0" borderId="5" xfId="0" applyNumberFormat="1" applyFill="1" applyBorder="1" applyAlignment="1">
      <alignment horizontal="center" vertical="top" wrapText="1"/>
    </xf>
    <xf numFmtId="14" fontId="0" fillId="0" borderId="6" xfId="0" applyNumberFormat="1" applyFill="1" applyBorder="1" applyAlignment="1">
      <alignment horizontal="center" vertical="top" wrapText="1"/>
    </xf>
    <xf numFmtId="0" fontId="1" fillId="0" borderId="0" xfId="0" applyFont="1" applyBorder="1"/>
    <xf numFmtId="14" fontId="0" fillId="0" borderId="4" xfId="0" applyNumberFormat="1" applyFill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164" fontId="3" fillId="0" borderId="0" xfId="0" applyNumberFormat="1" applyFont="1" applyAlignment="1">
      <alignment horizontal="left"/>
    </xf>
    <xf numFmtId="166" fontId="4" fillId="0" borderId="10" xfId="0" applyNumberFormat="1" applyFont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166" fontId="4" fillId="0" borderId="12" xfId="0" applyNumberFormat="1" applyFont="1" applyBorder="1" applyAlignment="1">
      <alignment horizontal="center" vertical="center"/>
    </xf>
    <xf numFmtId="167" fontId="4" fillId="0" borderId="10" xfId="0" applyNumberFormat="1" applyFont="1" applyBorder="1" applyAlignment="1">
      <alignment horizontal="center" vertical="center"/>
    </xf>
    <xf numFmtId="168" fontId="4" fillId="0" borderId="11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J4"/>
  <sheetViews>
    <sheetView tabSelected="1" workbookViewId="0">
      <selection activeCell="G5" sqref="G5"/>
    </sheetView>
  </sheetViews>
  <sheetFormatPr baseColWidth="10" defaultRowHeight="15" x14ac:dyDescent="0.25"/>
  <cols>
    <col min="1" max="2" width="7.140625" customWidth="1"/>
    <col min="3" max="3" width="24.28515625" customWidth="1"/>
  </cols>
  <sheetData>
    <row r="1" spans="1:36" ht="47.25" thickBot="1" x14ac:dyDescent="0.75">
      <c r="A1" s="15">
        <v>2011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ht="29.25" thickBot="1" x14ac:dyDescent="0.3">
      <c r="A2" s="16">
        <f>DATE(Jahr,1,1)</f>
        <v>40544</v>
      </c>
      <c r="B2" s="17"/>
      <c r="C2" s="18"/>
      <c r="D2" s="16">
        <f>DATE(Jahr,MONTH(A2)+1,1)</f>
        <v>40575</v>
      </c>
      <c r="E2" s="17"/>
      <c r="F2" s="18"/>
    </row>
    <row r="3" spans="1:36" ht="29.25" thickBot="1" x14ac:dyDescent="0.3">
      <c r="A3" s="19">
        <f>A2</f>
        <v>40544</v>
      </c>
      <c r="B3" s="20">
        <f>A3</f>
        <v>40544</v>
      </c>
      <c r="C3" s="21" t="str">
        <f>IF(ISERROR(FIND(A3,Feiertagsliste)),                                                                                                                    IF(WEEKDAY(A3,2)=1,TRUNC((A3-WEEKDAY(A3,2)-DATE(YEAR(A3+4-WEEKDAY(A3,2)),1,-10))/7), "" ),                                                                                                                                                                                                                           VLOOKUP(A3,Berechnen_der_Feiertage,2,TRUE))</f>
        <v>Neujahr </v>
      </c>
      <c r="D3" s="19">
        <f>D2</f>
        <v>40575</v>
      </c>
      <c r="E3" s="20">
        <f>D3</f>
        <v>40575</v>
      </c>
      <c r="F3" s="21" t="str">
        <f>IF(ISERROR(FIND(D3,Feiertagsliste)),                                                                                                                    IF(WEEKDAY(D3,2)=1,TRUNC((D3-WEEKDAY(D3,2)-DATE(YEAR(D3+4-WEEKDAY(D3,2)),1,-10))/7), "" ),                                                                                                                                                                                                                           VLOOKUP(D3,Berechnen_der_Feiertage,2,TRUE))</f>
        <v/>
      </c>
    </row>
    <row r="4" spans="1:36" ht="29.25" thickBot="1" x14ac:dyDescent="0.3">
      <c r="A4" s="19">
        <f>A3+1</f>
        <v>40545</v>
      </c>
      <c r="B4" s="20">
        <f>A4</f>
        <v>40545</v>
      </c>
      <c r="C4" s="21" t="str">
        <f>IF(ISERROR(FIND(A4,Feiertagsliste)),                                                                                                                    IF(WEEKDAY(A4,2)=1,TRUNC((A4-WEEKDAY(A4,2)-DATE(YEAR(A4+4-WEEKDAY(A4,2)),1,-10))/7), "" ),                                                                                                                                                                                                                           VLOOKUP(A4,Berechnen_der_Feiertage,2,TRUE))</f>
        <v/>
      </c>
      <c r="D4" s="19">
        <f>D3+1</f>
        <v>40576</v>
      </c>
      <c r="E4" s="20">
        <f>D4</f>
        <v>40576</v>
      </c>
      <c r="F4" s="21" t="str">
        <f>IF(ISERROR(FIND(D4,Feiertagsliste)),                                                                                                                    IF(WEEKDAY(D4,2)=1,TRUNC((D4-WEEKDAY(D4,2)-DATE(YEAR(D4+4-WEEKDAY(D4,2)),1,-10))/7), "" ),                                                                                                                                                                                                                           VLOOKUP(D4,Berechnen_der_Feiertage,2,TRUE))</f>
        <v/>
      </c>
    </row>
  </sheetData>
  <mergeCells count="3">
    <mergeCell ref="A2:C2"/>
    <mergeCell ref="A1:AJ1"/>
    <mergeCell ref="D2:F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"/>
  <sheetViews>
    <sheetView workbookViewId="0">
      <selection activeCell="D12" sqref="D12"/>
    </sheetView>
  </sheetViews>
  <sheetFormatPr baseColWidth="10" defaultRowHeight="15" customHeight="1" x14ac:dyDescent="0.25"/>
  <cols>
    <col min="1" max="1" width="24.140625" style="1" customWidth="1"/>
    <col min="2" max="2" width="24.28515625" style="1" customWidth="1"/>
    <col min="3" max="3" width="6.42578125" style="1" customWidth="1"/>
    <col min="4" max="19" width="11.42578125" style="1"/>
    <col min="20" max="20" width="9.42578125" style="1" customWidth="1"/>
    <col min="21" max="16384" width="11.42578125" style="1"/>
  </cols>
  <sheetData>
    <row r="1" spans="1:20" ht="15" customHeight="1" x14ac:dyDescent="0.25">
      <c r="A1" s="2" t="s">
        <v>1</v>
      </c>
    </row>
    <row r="3" spans="1:20" ht="15" customHeight="1" thickBot="1" x14ac:dyDescent="0.3">
      <c r="A3" s="12" t="s">
        <v>0</v>
      </c>
      <c r="B3" s="14" t="s">
        <v>16</v>
      </c>
    </row>
    <row r="4" spans="1:20" ht="15" customHeight="1" x14ac:dyDescent="0.25">
      <c r="A4" s="13">
        <f>DATE(Jahr,1,1)</f>
        <v>40544</v>
      </c>
      <c r="B4" s="6" t="s">
        <v>3</v>
      </c>
      <c r="T4"/>
    </row>
    <row r="5" spans="1:20" ht="15" customHeight="1" x14ac:dyDescent="0.25">
      <c r="A5" s="10">
        <f>Ostersonntag-2</f>
        <v>40655</v>
      </c>
      <c r="B5" s="7" t="s">
        <v>4</v>
      </c>
      <c r="T5"/>
    </row>
    <row r="6" spans="1:20" ht="15" customHeight="1" x14ac:dyDescent="0.25">
      <c r="A6" s="10">
        <f>DOLLAR((DAY(MINUTE(Jahr/38)/2+55)&amp;".4."&amp;Jahr)/7,)*7-6</f>
        <v>40657</v>
      </c>
      <c r="B6" s="8" t="s">
        <v>2</v>
      </c>
      <c r="T6"/>
    </row>
    <row r="7" spans="1:20" ht="15" customHeight="1" x14ac:dyDescent="0.25">
      <c r="A7" s="10">
        <f>Ostersonntag+1</f>
        <v>40658</v>
      </c>
      <c r="B7" s="7" t="s">
        <v>5</v>
      </c>
      <c r="T7"/>
    </row>
    <row r="8" spans="1:20" ht="15" customHeight="1" x14ac:dyDescent="0.25">
      <c r="A8" s="10">
        <f>DATE(Jahr,5,1)</f>
        <v>40664</v>
      </c>
      <c r="B8" s="7" t="s">
        <v>6</v>
      </c>
      <c r="T8"/>
    </row>
    <row r="9" spans="1:20" ht="15" customHeight="1" x14ac:dyDescent="0.25">
      <c r="A9" s="10">
        <f>Ostersonntag+39</f>
        <v>40696</v>
      </c>
      <c r="B9" s="7" t="s">
        <v>7</v>
      </c>
      <c r="T9"/>
    </row>
    <row r="10" spans="1:20" ht="15" customHeight="1" x14ac:dyDescent="0.25">
      <c r="A10" s="10">
        <f>Ostersonntag+49</f>
        <v>40706</v>
      </c>
      <c r="B10" s="7" t="s">
        <v>8</v>
      </c>
      <c r="T10"/>
    </row>
    <row r="11" spans="1:20" ht="15" customHeight="1" x14ac:dyDescent="0.25">
      <c r="A11" s="10">
        <f>Ostersonntag+50</f>
        <v>40707</v>
      </c>
      <c r="B11" s="7" t="s">
        <v>9</v>
      </c>
      <c r="T11"/>
    </row>
    <row r="12" spans="1:20" ht="15" customHeight="1" x14ac:dyDescent="0.25">
      <c r="A12" s="10">
        <f>DATE(Jahr,10,3)</f>
        <v>40819</v>
      </c>
      <c r="B12" s="7" t="s">
        <v>10</v>
      </c>
      <c r="T12"/>
    </row>
    <row r="13" spans="1:20" ht="15" customHeight="1" x14ac:dyDescent="0.25">
      <c r="A13" s="10">
        <f>DATE(Jahr,12,24)</f>
        <v>40901</v>
      </c>
      <c r="B13" s="7" t="s">
        <v>11</v>
      </c>
      <c r="T13"/>
    </row>
    <row r="14" spans="1:20" ht="15" customHeight="1" x14ac:dyDescent="0.25">
      <c r="A14" s="10">
        <f>DATE(Jahr,12,25)</f>
        <v>40902</v>
      </c>
      <c r="B14" s="7" t="s">
        <v>12</v>
      </c>
      <c r="T14"/>
    </row>
    <row r="15" spans="1:20" ht="15" customHeight="1" x14ac:dyDescent="0.25">
      <c r="A15" s="10">
        <f>DATE(Jahr,12,26)</f>
        <v>40903</v>
      </c>
      <c r="B15" s="7" t="s">
        <v>13</v>
      </c>
      <c r="T15"/>
    </row>
    <row r="16" spans="1:20" ht="15" customHeight="1" thickBot="1" x14ac:dyDescent="0.3">
      <c r="A16" s="11">
        <f>DATE(Jahr,12,31)</f>
        <v>40908</v>
      </c>
      <c r="B16" s="9" t="s">
        <v>14</v>
      </c>
      <c r="T16"/>
    </row>
    <row r="17" spans="1:20" ht="15" customHeight="1" x14ac:dyDescent="0.25">
      <c r="T17"/>
    </row>
    <row r="18" spans="1:20" ht="15" customHeight="1" thickBot="1" x14ac:dyDescent="0.3">
      <c r="A18" s="2" t="s">
        <v>15</v>
      </c>
    </row>
    <row r="19" spans="1:20" ht="15" customHeight="1" thickBot="1" x14ac:dyDescent="0.3">
      <c r="A19" s="3" t="str">
        <f>CONCATENATE(A4," ",A5," ",Ostersonntag," ",A7," ",A8," ",A9," ",A10," ",A11," ",A12," ",A13," ",A14," ",A15," ",A16)</f>
        <v>40544 40655 40657 40658 40664 40696 40706 40707 40819 40901 40902 40903 40908</v>
      </c>
      <c r="B19" s="4"/>
      <c r="C19" s="4"/>
      <c r="D19" s="4"/>
      <c r="E19" s="4"/>
      <c r="F19" s="5"/>
    </row>
  </sheetData>
  <mergeCells count="1">
    <mergeCell ref="A19:F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Kalender</vt:lpstr>
      <vt:lpstr>Berechnung</vt:lpstr>
      <vt:lpstr>Berechnen_der_Feiertage</vt:lpstr>
      <vt:lpstr>Feiertage</vt:lpstr>
      <vt:lpstr>Feiertagsliste</vt:lpstr>
      <vt:lpstr>Jahr</vt:lpstr>
      <vt:lpstr>Ostersonntag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Claudius H. Küttner</dc:creator>
  <cp:lastModifiedBy>Claudius H. Küttner</cp:lastModifiedBy>
  <dcterms:created xsi:type="dcterms:W3CDTF">2011-03-03T23:07:12Z</dcterms:created>
  <dcterms:modified xsi:type="dcterms:W3CDTF">2011-03-07T11:54:44Z</dcterms:modified>
</cp:coreProperties>
</file>